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54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15" i="1"/>
  <c r="P15" s="1"/>
  <c r="L15"/>
  <c r="J16"/>
  <c r="J46" s="1"/>
  <c r="P46" s="1"/>
  <c r="L14"/>
  <c r="M46"/>
  <c r="N46"/>
  <c r="O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K14"/>
  <c r="K15"/>
  <c r="H14"/>
  <c r="H15"/>
  <c r="G14"/>
  <c r="G15"/>
  <c r="F36"/>
  <c r="J14" l="1"/>
  <c r="P14" s="1"/>
  <c r="E22"/>
  <c r="E23"/>
  <c r="E24"/>
  <c r="E25"/>
  <c r="E26"/>
  <c r="E27"/>
  <c r="E28"/>
  <c r="E29"/>
  <c r="E30"/>
  <c r="E31"/>
  <c r="E32"/>
  <c r="E33"/>
  <c r="E34"/>
  <c r="E35"/>
  <c r="E36"/>
  <c r="E37"/>
  <c r="E40"/>
  <c r="E41"/>
  <c r="F15"/>
  <c r="F14" s="1"/>
  <c r="E44"/>
  <c r="E45"/>
  <c r="E17"/>
  <c r="E18"/>
  <c r="E20"/>
  <c r="E21"/>
  <c r="E16"/>
  <c r="K46"/>
  <c r="L46"/>
  <c r="H46"/>
  <c r="G46"/>
  <c r="F46"/>
  <c r="E46" l="1"/>
</calcChain>
</file>

<file path=xl/sharedStrings.xml><?xml version="1.0" encoding="utf-8"?>
<sst xmlns="http://schemas.openxmlformats.org/spreadsheetml/2006/main" count="155" uniqueCount="134">
  <si>
    <t>Додаток 3</t>
  </si>
  <si>
    <t>РОЗПОДІЛ</t>
  </si>
  <si>
    <t>видатків місцевого бюджету на 2020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</si>
  <si>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</si>
  <si>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</si>
  <si>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</si>
  <si>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</si>
  <si>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</si>
  <si>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</si>
  <si>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</si>
  <si>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</si>
  <si>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</si>
  <si>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</si>
  <si>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</si>
  <si>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</si>
  <si>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</si>
  <si>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</si>
  <si>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</si>
  <si>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</si>
  <si>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</si>
  <si>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</si>
  <si>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</si>
  <si>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</si>
  <si>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</si>
  <si>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</si>
  <si>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</si>
  <si>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</si>
  <si>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</si>
  <si>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0110191</t>
  </si>
  <si>
    <t>0160</t>
  </si>
  <si>
    <t>0191</t>
  </si>
  <si>
    <t>Проведення місцевих виборів</t>
  </si>
  <si>
    <t>0111010</t>
  </si>
  <si>
    <t>0910</t>
  </si>
  <si>
    <t>1010</t>
  </si>
  <si>
    <t>Надання дошкільної освіти</t>
  </si>
  <si>
    <t>0111020</t>
  </si>
  <si>
    <t>0921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</si>
  <si>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</si>
  <si>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</si>
  <si>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</si>
  <si>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</si>
  <si>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</si>
  <si>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</si>
  <si>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0112142</t>
  </si>
  <si>
    <t>0763</t>
  </si>
  <si>
    <t>2142</t>
  </si>
  <si>
    <t>Програми і централізовані заходи боротьби з туберкульозом</t>
  </si>
  <si>
    <t>0112144</t>
  </si>
  <si>
    <t>2144</t>
  </si>
  <si>
    <t>Централізовані заходи з лікування хворих на цукровий та нецукровий діабет</t>
  </si>
  <si>
    <t>0112146</t>
  </si>
  <si>
    <t>2146</t>
  </si>
  <si>
    <t>Відшкодування вартості лікарських засобів для лікування окремих захворювань</t>
  </si>
  <si>
    <t>0112152</t>
  </si>
  <si>
    <t>2152</t>
  </si>
  <si>
    <t>Інші програми та заходи у сфері охорони здоров`я</t>
  </si>
  <si>
    <t>0113033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</si>
  <si>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</si>
  <si>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</si>
  <si>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</si>
  <si>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</si>
  <si>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</si>
  <si>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</si>
  <si>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0113133</t>
  </si>
  <si>
    <t>1040</t>
  </si>
  <si>
    <t>3133</t>
  </si>
  <si>
    <t>Інші заходи та заклади молодіжної політики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</si>
  <si>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</si>
  <si>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</si>
  <si>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</si>
  <si>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</si>
  <si>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</si>
  <si>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</si>
  <si>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</si>
  <si>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</si>
  <si>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</si>
  <si>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</si>
  <si>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</si>
  <si>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</si>
  <si>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</si>
  <si>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</si>
  <si>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</si>
  <si>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0810</t>
  </si>
  <si>
    <t>0115061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</si>
  <si>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</si>
  <si>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</si>
  <si>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</si>
  <si>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</si>
  <si>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</si>
  <si>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</si>
  <si>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</si>
  <si>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</si>
  <si>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</si>
  <si>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0421</t>
  </si>
  <si>
    <t>0117140</t>
  </si>
  <si>
    <t>7140</t>
  </si>
  <si>
    <t>Інші заходи у сфері сільського господарства</t>
  </si>
  <si>
    <t>0117322</t>
  </si>
  <si>
    <t>0443</t>
  </si>
  <si>
    <t>7322</t>
  </si>
  <si>
    <t>Будівництво медичних установ та закладів</t>
  </si>
  <si>
    <t>0117361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</si>
  <si>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</si>
  <si>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</si>
  <si>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</si>
  <si>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0117680</t>
  </si>
  <si>
    <t>7680</t>
  </si>
  <si>
    <t>Членські внески до асоціацій органів місцевого самоврядування</t>
  </si>
  <si>
    <t>0118220</t>
  </si>
  <si>
    <t>0380</t>
  </si>
  <si>
    <t>8220</t>
  </si>
  <si>
    <t>Заходи та роботи з мобілізаційної підготовки місцевого значення</t>
  </si>
  <si>
    <t>0118340</t>
  </si>
  <si>
    <t>0540</t>
  </si>
  <si>
    <t>8340</t>
  </si>
  <si>
    <t>Природоохоронні заходи за рахунок цільових фондів</t>
  </si>
  <si>
    <t>0118700</t>
  </si>
  <si>
    <t>8700</t>
  </si>
  <si>
    <t>Резервний фонд</t>
  </si>
  <si>
    <t>0119110</t>
  </si>
  <si>
    <t>9110</t>
  </si>
  <si>
    <t>Реверсна дотація </t>
  </si>
  <si>
    <t>0119770</t>
  </si>
  <si>
    <t>9770</t>
  </si>
  <si>
    <t>Інші субвенції з місцевого бюджету</t>
  </si>
  <si>
    <t>X</t>
  </si>
  <si>
    <t>УСЬОГО</t>
  </si>
  <si>
    <t>(код бюджету)</t>
  </si>
  <si>
    <t>Апарат Музиківської сільської ради</t>
  </si>
  <si>
    <t>до проекту рішення від _____ №__ Музиківської сільської ради</t>
  </si>
  <si>
    <t xml:space="preserve"> "Про бюджет Музиківської сільської об'єднаної територіальної громади на 2021 рік"</t>
  </si>
  <si>
    <t>0110160</t>
  </si>
  <si>
    <t>Керівництво і управління у віфдповідній сфері у містах (місті Києві), селищах, селах, обєднаних територіальних громадах</t>
  </si>
</sst>
</file>

<file path=xl/styles.xml><?xml version="1.0" encoding="utf-8"?>
<styleSheet xmlns="http://schemas.openxmlformats.org/spreadsheetml/2006/main">
  <fonts count="4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2" borderId="2" xfId="0" applyNumberFormat="1" applyFont="1" applyFill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0" fillId="2" borderId="2" xfId="0" applyNumberFormat="1" applyFill="1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9"/>
  <sheetViews>
    <sheetView tabSelected="1" topLeftCell="A7" workbookViewId="0">
      <pane xSplit="4" ySplit="7" topLeftCell="E14" activePane="bottomRight" state="frozen"/>
      <selection activeCell="A7" sqref="A7"/>
      <selection pane="topRight" activeCell="E7" sqref="E7"/>
      <selection pane="bottomLeft" activeCell="A14" sqref="A14"/>
      <selection pane="bottomRight" activeCell="G41" sqref="G41"/>
    </sheetView>
  </sheetViews>
  <sheetFormatPr defaultRowHeight="12.75"/>
  <cols>
    <col min="1" max="1" width="13" customWidth="1"/>
    <col min="2" max="3" width="12" customWidth="1"/>
    <col min="4" max="4" width="40.7109375" customWidth="1"/>
    <col min="5" max="16" width="13.7109375" customWidth="1"/>
  </cols>
  <sheetData>
    <row r="1" spans="1:16" ht="15" customHeight="1">
      <c r="M1" s="19" t="s">
        <v>0</v>
      </c>
    </row>
    <row r="2" spans="1:16" ht="20.25" customHeight="1">
      <c r="M2" t="s">
        <v>130</v>
      </c>
    </row>
    <row r="3" spans="1:16" ht="40.5" customHeight="1">
      <c r="M3" s="23" t="s">
        <v>131</v>
      </c>
      <c r="N3" s="23"/>
      <c r="O3" s="23"/>
      <c r="P3" s="23"/>
    </row>
    <row r="5" spans="1:16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>
      <c r="A6" s="24" t="s">
        <v>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>
      <c r="A7" s="18">
        <v>21510000000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17" t="s">
        <v>128</v>
      </c>
      <c r="P8" s="1" t="s">
        <v>3</v>
      </c>
    </row>
    <row r="9" spans="1:16">
      <c r="A9" s="20" t="s">
        <v>4</v>
      </c>
      <c r="B9" s="20" t="s">
        <v>5</v>
      </c>
      <c r="C9" s="20" t="s">
        <v>6</v>
      </c>
      <c r="D9" s="21" t="s">
        <v>7</v>
      </c>
      <c r="E9" s="21" t="s">
        <v>8</v>
      </c>
      <c r="F9" s="21"/>
      <c r="G9" s="21"/>
      <c r="H9" s="21"/>
      <c r="I9" s="21"/>
      <c r="J9" s="21" t="s">
        <v>15</v>
      </c>
      <c r="K9" s="21"/>
      <c r="L9" s="21"/>
      <c r="M9" s="21"/>
      <c r="N9" s="21"/>
      <c r="O9" s="21"/>
      <c r="P9" s="22" t="s">
        <v>17</v>
      </c>
    </row>
    <row r="10" spans="1:16">
      <c r="A10" s="21"/>
      <c r="B10" s="21"/>
      <c r="C10" s="21"/>
      <c r="D10" s="21"/>
      <c r="E10" s="22" t="s">
        <v>9</v>
      </c>
      <c r="F10" s="21" t="s">
        <v>10</v>
      </c>
      <c r="G10" s="21" t="s">
        <v>11</v>
      </c>
      <c r="H10" s="21"/>
      <c r="I10" s="21" t="s">
        <v>14</v>
      </c>
      <c r="J10" s="22" t="s">
        <v>9</v>
      </c>
      <c r="K10" s="21" t="s">
        <v>16</v>
      </c>
      <c r="L10" s="21" t="s">
        <v>10</v>
      </c>
      <c r="M10" s="21" t="s">
        <v>11</v>
      </c>
      <c r="N10" s="21"/>
      <c r="O10" s="21" t="s">
        <v>14</v>
      </c>
      <c r="P10" s="21"/>
    </row>
    <row r="11" spans="1:16">
      <c r="A11" s="21"/>
      <c r="B11" s="21"/>
      <c r="C11" s="21"/>
      <c r="D11" s="21"/>
      <c r="E11" s="21"/>
      <c r="F11" s="21"/>
      <c r="G11" s="21" t="s">
        <v>12</v>
      </c>
      <c r="H11" s="21" t="s">
        <v>13</v>
      </c>
      <c r="I11" s="21"/>
      <c r="J11" s="21"/>
      <c r="K11" s="21"/>
      <c r="L11" s="21"/>
      <c r="M11" s="21" t="s">
        <v>12</v>
      </c>
      <c r="N11" s="21" t="s">
        <v>13</v>
      </c>
      <c r="O11" s="21"/>
      <c r="P11" s="21"/>
    </row>
    <row r="12" spans="1:16" ht="44.2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>
      <c r="A14" s="6" t="s">
        <v>18</v>
      </c>
      <c r="B14" s="7"/>
      <c r="C14" s="8"/>
      <c r="D14" s="10" t="s">
        <v>129</v>
      </c>
      <c r="E14" s="26">
        <v>41658485</v>
      </c>
      <c r="F14" s="27">
        <f>F15</f>
        <v>41578485</v>
      </c>
      <c r="G14" s="27">
        <f>G15</f>
        <v>31729331.359999999</v>
      </c>
      <c r="H14" s="27">
        <f>H15</f>
        <v>2892141.2</v>
      </c>
      <c r="I14" s="27">
        <v>0</v>
      </c>
      <c r="J14" s="26">
        <f>J15</f>
        <v>2281495</v>
      </c>
      <c r="K14" s="27">
        <f>K15</f>
        <v>1316830</v>
      </c>
      <c r="L14" s="27">
        <f>L15</f>
        <v>964665</v>
      </c>
      <c r="M14" s="27">
        <v>0</v>
      </c>
      <c r="N14" s="27">
        <v>0</v>
      </c>
      <c r="O14" s="27">
        <v>0</v>
      </c>
      <c r="P14" s="26">
        <f>J14+E14</f>
        <v>43939980</v>
      </c>
    </row>
    <row r="15" spans="1:16">
      <c r="A15" s="6" t="s">
        <v>19</v>
      </c>
      <c r="B15" s="7"/>
      <c r="C15" s="8"/>
      <c r="D15" s="10" t="s">
        <v>129</v>
      </c>
      <c r="E15" s="26">
        <v>41658485</v>
      </c>
      <c r="F15" s="27">
        <f>E15-E43</f>
        <v>41578485</v>
      </c>
      <c r="G15" s="27">
        <f>SUM(G16:G45)</f>
        <v>31729331.359999999</v>
      </c>
      <c r="H15" s="27">
        <f>SUM(H16:H45)</f>
        <v>2892141.2</v>
      </c>
      <c r="I15" s="27">
        <v>0</v>
      </c>
      <c r="J15" s="26">
        <f>SUM(J16:J45)</f>
        <v>2281495</v>
      </c>
      <c r="K15" s="27">
        <f>K16+K33+K35+K39</f>
        <v>1316830</v>
      </c>
      <c r="L15" s="27">
        <f>L20+L21+L42+L16</f>
        <v>964665</v>
      </c>
      <c r="M15" s="27">
        <v>0</v>
      </c>
      <c r="N15" s="27">
        <v>0</v>
      </c>
      <c r="O15" s="27">
        <v>0</v>
      </c>
      <c r="P15" s="26">
        <f t="shared" ref="P15:P45" si="0">J15+E15</f>
        <v>43939980</v>
      </c>
    </row>
    <row r="16" spans="1:16" ht="63.75">
      <c r="A16" s="11" t="s">
        <v>20</v>
      </c>
      <c r="B16" s="11" t="s">
        <v>22</v>
      </c>
      <c r="C16" s="12" t="s">
        <v>21</v>
      </c>
      <c r="D16" s="13" t="s">
        <v>23</v>
      </c>
      <c r="E16" s="28">
        <f>F16</f>
        <v>8132803</v>
      </c>
      <c r="F16" s="29">
        <v>8132803</v>
      </c>
      <c r="G16" s="29">
        <v>7441837.7400000002</v>
      </c>
      <c r="H16" s="29">
        <v>175965.26</v>
      </c>
      <c r="I16" s="29">
        <v>0</v>
      </c>
      <c r="J16" s="28">
        <f>K16+L16</f>
        <v>38500</v>
      </c>
      <c r="K16" s="29">
        <v>8000</v>
      </c>
      <c r="L16" s="29">
        <v>30500</v>
      </c>
      <c r="M16" s="29">
        <v>0</v>
      </c>
      <c r="N16" s="29">
        <v>0</v>
      </c>
      <c r="O16" s="29">
        <v>0</v>
      </c>
      <c r="P16" s="28">
        <f t="shared" si="0"/>
        <v>8171303</v>
      </c>
    </row>
    <row r="17" spans="1:16" ht="38.25">
      <c r="A17" s="11" t="s">
        <v>132</v>
      </c>
      <c r="B17" s="11" t="s">
        <v>29</v>
      </c>
      <c r="C17" s="12" t="s">
        <v>21</v>
      </c>
      <c r="D17" s="14" t="s">
        <v>133</v>
      </c>
      <c r="E17" s="28">
        <f t="shared" ref="E17:E45" si="1">F17</f>
        <v>837938.58</v>
      </c>
      <c r="F17" s="29">
        <v>837938.58</v>
      </c>
      <c r="G17" s="29">
        <v>794952</v>
      </c>
      <c r="H17" s="29">
        <v>7124.54</v>
      </c>
      <c r="I17" s="29">
        <v>0</v>
      </c>
      <c r="J17" s="28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8">
        <f t="shared" si="0"/>
        <v>837938.58</v>
      </c>
    </row>
    <row r="18" spans="1:16" ht="25.5">
      <c r="A18" s="11" t="s">
        <v>24</v>
      </c>
      <c r="B18" s="11" t="s">
        <v>26</v>
      </c>
      <c r="C18" s="12" t="s">
        <v>25</v>
      </c>
      <c r="D18" s="13" t="s">
        <v>27</v>
      </c>
      <c r="E18" s="28">
        <f t="shared" si="1"/>
        <v>146525.79999999999</v>
      </c>
      <c r="F18" s="29">
        <v>146525.79999999999</v>
      </c>
      <c r="G18" s="29">
        <v>0</v>
      </c>
      <c r="H18" s="29">
        <v>91005.8</v>
      </c>
      <c r="I18" s="29">
        <v>0</v>
      </c>
      <c r="J18" s="28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8">
        <f t="shared" si="0"/>
        <v>146525.79999999999</v>
      </c>
    </row>
    <row r="19" spans="1:16">
      <c r="A19" s="11" t="s">
        <v>28</v>
      </c>
      <c r="B19" s="11" t="s">
        <v>30</v>
      </c>
      <c r="C19" s="12" t="s">
        <v>29</v>
      </c>
      <c r="D19" s="13" t="s">
        <v>31</v>
      </c>
      <c r="E19" s="28"/>
      <c r="F19" s="29"/>
      <c r="G19" s="29">
        <v>0</v>
      </c>
      <c r="H19" s="29">
        <v>0</v>
      </c>
      <c r="I19" s="29">
        <v>0</v>
      </c>
      <c r="J19" s="28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8">
        <f t="shared" si="0"/>
        <v>0</v>
      </c>
    </row>
    <row r="20" spans="1:16">
      <c r="A20" s="11" t="s">
        <v>32</v>
      </c>
      <c r="B20" s="11" t="s">
        <v>34</v>
      </c>
      <c r="C20" s="12" t="s">
        <v>33</v>
      </c>
      <c r="D20" s="13" t="s">
        <v>35</v>
      </c>
      <c r="E20" s="28">
        <f t="shared" si="1"/>
        <v>6436087.9800000004</v>
      </c>
      <c r="F20" s="29">
        <v>6436087.9800000004</v>
      </c>
      <c r="G20" s="29">
        <v>4880000</v>
      </c>
      <c r="H20" s="29">
        <v>637580.69999999995</v>
      </c>
      <c r="I20" s="29">
        <v>0</v>
      </c>
      <c r="J20" s="28">
        <v>406052</v>
      </c>
      <c r="K20" s="29">
        <v>0</v>
      </c>
      <c r="L20" s="29">
        <v>406052</v>
      </c>
      <c r="M20" s="29">
        <v>0</v>
      </c>
      <c r="N20" s="29">
        <v>0</v>
      </c>
      <c r="O20" s="29">
        <v>0</v>
      </c>
      <c r="P20" s="28">
        <f t="shared" si="0"/>
        <v>6842139.9800000004</v>
      </c>
    </row>
    <row r="21" spans="1:16" ht="51">
      <c r="A21" s="11" t="s">
        <v>36</v>
      </c>
      <c r="B21" s="11" t="s">
        <v>38</v>
      </c>
      <c r="C21" s="12" t="s">
        <v>37</v>
      </c>
      <c r="D21" s="13" t="s">
        <v>39</v>
      </c>
      <c r="E21" s="28">
        <f t="shared" si="1"/>
        <v>20474897.52</v>
      </c>
      <c r="F21" s="29">
        <v>20474897.52</v>
      </c>
      <c r="G21" s="29">
        <v>17616508.620000001</v>
      </c>
      <c r="H21" s="29">
        <v>1793094.9</v>
      </c>
      <c r="I21" s="29">
        <v>0</v>
      </c>
      <c r="J21" s="28">
        <v>463113</v>
      </c>
      <c r="K21" s="29">
        <v>0</v>
      </c>
      <c r="L21" s="29">
        <v>463113</v>
      </c>
      <c r="M21" s="29">
        <v>0</v>
      </c>
      <c r="N21" s="29">
        <v>0</v>
      </c>
      <c r="O21" s="29">
        <v>0</v>
      </c>
      <c r="P21" s="28">
        <f t="shared" si="0"/>
        <v>20938010.52</v>
      </c>
    </row>
    <row r="22" spans="1:16" ht="38.25">
      <c r="A22" s="11" t="s">
        <v>40</v>
      </c>
      <c r="B22" s="11" t="s">
        <v>42</v>
      </c>
      <c r="C22" s="12" t="s">
        <v>41</v>
      </c>
      <c r="D22" s="13" t="s">
        <v>43</v>
      </c>
      <c r="E22" s="28">
        <f t="shared" si="1"/>
        <v>800000</v>
      </c>
      <c r="F22" s="29">
        <v>800000</v>
      </c>
      <c r="G22" s="29">
        <v>0</v>
      </c>
      <c r="H22" s="29">
        <v>0</v>
      </c>
      <c r="I22" s="29">
        <v>0</v>
      </c>
      <c r="J22" s="28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8">
        <f t="shared" si="0"/>
        <v>800000</v>
      </c>
    </row>
    <row r="23" spans="1:16" ht="25.5">
      <c r="A23" s="11" t="s">
        <v>44</v>
      </c>
      <c r="B23" s="11" t="s">
        <v>46</v>
      </c>
      <c r="C23" s="12" t="s">
        <v>45</v>
      </c>
      <c r="D23" s="13" t="s">
        <v>47</v>
      </c>
      <c r="E23" s="28">
        <f t="shared" si="1"/>
        <v>10000</v>
      </c>
      <c r="F23" s="29">
        <v>10000</v>
      </c>
      <c r="G23" s="29">
        <v>0</v>
      </c>
      <c r="H23" s="29">
        <v>0</v>
      </c>
      <c r="I23" s="29">
        <v>0</v>
      </c>
      <c r="J23" s="28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8">
        <f t="shared" si="0"/>
        <v>10000</v>
      </c>
    </row>
    <row r="24" spans="1:16" ht="25.5">
      <c r="A24" s="11" t="s">
        <v>48</v>
      </c>
      <c r="B24" s="11" t="s">
        <v>49</v>
      </c>
      <c r="C24" s="12" t="s">
        <v>45</v>
      </c>
      <c r="D24" s="13" t="s">
        <v>50</v>
      </c>
      <c r="E24" s="28">
        <f t="shared" si="1"/>
        <v>121111.33</v>
      </c>
      <c r="F24" s="29">
        <v>121111.33</v>
      </c>
      <c r="G24" s="29">
        <v>0</v>
      </c>
      <c r="H24" s="29">
        <v>0</v>
      </c>
      <c r="I24" s="29">
        <v>0</v>
      </c>
      <c r="J24" s="28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8">
        <f t="shared" si="0"/>
        <v>121111.33</v>
      </c>
    </row>
    <row r="25" spans="1:16" ht="25.5">
      <c r="A25" s="11" t="s">
        <v>51</v>
      </c>
      <c r="B25" s="11" t="s">
        <v>52</v>
      </c>
      <c r="C25" s="12" t="s">
        <v>45</v>
      </c>
      <c r="D25" s="13" t="s">
        <v>53</v>
      </c>
      <c r="E25" s="28">
        <f t="shared" si="1"/>
        <v>50000</v>
      </c>
      <c r="F25" s="29">
        <v>50000</v>
      </c>
      <c r="G25" s="29">
        <v>0</v>
      </c>
      <c r="H25" s="29">
        <v>0</v>
      </c>
      <c r="I25" s="29">
        <v>0</v>
      </c>
      <c r="J25" s="28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8">
        <f t="shared" si="0"/>
        <v>50000</v>
      </c>
    </row>
    <row r="26" spans="1:16" ht="25.5">
      <c r="A26" s="11" t="s">
        <v>54</v>
      </c>
      <c r="B26" s="11" t="s">
        <v>55</v>
      </c>
      <c r="C26" s="12" t="s">
        <v>45</v>
      </c>
      <c r="D26" s="13" t="s">
        <v>56</v>
      </c>
      <c r="E26" s="28">
        <f t="shared" si="1"/>
        <v>155000</v>
      </c>
      <c r="F26" s="29">
        <v>155000</v>
      </c>
      <c r="G26" s="29">
        <v>0</v>
      </c>
      <c r="H26" s="29">
        <v>0</v>
      </c>
      <c r="I26" s="29">
        <v>0</v>
      </c>
      <c r="J26" s="28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8">
        <f t="shared" si="0"/>
        <v>155000</v>
      </c>
    </row>
    <row r="27" spans="1:16" ht="38.25">
      <c r="A27" s="11" t="s">
        <v>57</v>
      </c>
      <c r="B27" s="11" t="s">
        <v>59</v>
      </c>
      <c r="C27" s="12" t="s">
        <v>58</v>
      </c>
      <c r="D27" s="13" t="s">
        <v>60</v>
      </c>
      <c r="E27" s="28">
        <f t="shared" si="1"/>
        <v>150000</v>
      </c>
      <c r="F27" s="29">
        <v>150000</v>
      </c>
      <c r="G27" s="29">
        <v>0</v>
      </c>
      <c r="H27" s="29">
        <v>0</v>
      </c>
      <c r="I27" s="29">
        <v>0</v>
      </c>
      <c r="J27" s="28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8">
        <f t="shared" si="0"/>
        <v>150000</v>
      </c>
    </row>
    <row r="28" spans="1:16" ht="38.25">
      <c r="A28" s="11" t="s">
        <v>61</v>
      </c>
      <c r="B28" s="11" t="s">
        <v>62</v>
      </c>
      <c r="C28" s="12" t="s">
        <v>58</v>
      </c>
      <c r="D28" s="13" t="s">
        <v>63</v>
      </c>
      <c r="E28" s="28">
        <f t="shared" si="1"/>
        <v>6000</v>
      </c>
      <c r="F28" s="29">
        <v>6000</v>
      </c>
      <c r="G28" s="29">
        <v>0</v>
      </c>
      <c r="H28" s="29">
        <v>0</v>
      </c>
      <c r="I28" s="29">
        <v>0</v>
      </c>
      <c r="J28" s="28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8">
        <f t="shared" si="0"/>
        <v>6000</v>
      </c>
    </row>
    <row r="29" spans="1:16">
      <c r="A29" s="11" t="s">
        <v>64</v>
      </c>
      <c r="B29" s="11" t="s">
        <v>66</v>
      </c>
      <c r="C29" s="12" t="s">
        <v>65</v>
      </c>
      <c r="D29" s="13" t="s">
        <v>67</v>
      </c>
      <c r="E29" s="28">
        <f t="shared" si="1"/>
        <v>5000</v>
      </c>
      <c r="F29" s="29">
        <v>5000</v>
      </c>
      <c r="G29" s="29">
        <v>0</v>
      </c>
      <c r="H29" s="29">
        <v>0</v>
      </c>
      <c r="I29" s="29">
        <v>0</v>
      </c>
      <c r="J29" s="28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8">
        <f t="shared" si="0"/>
        <v>5000</v>
      </c>
    </row>
    <row r="30" spans="1:16" ht="63.75">
      <c r="A30" s="11" t="s">
        <v>68</v>
      </c>
      <c r="B30" s="11" t="s">
        <v>69</v>
      </c>
      <c r="C30" s="12" t="s">
        <v>65</v>
      </c>
      <c r="D30" s="13" t="s">
        <v>70</v>
      </c>
      <c r="E30" s="28">
        <f t="shared" si="1"/>
        <v>30000</v>
      </c>
      <c r="F30" s="29">
        <v>30000</v>
      </c>
      <c r="G30" s="29">
        <v>0</v>
      </c>
      <c r="H30" s="29">
        <v>0</v>
      </c>
      <c r="I30" s="29">
        <v>0</v>
      </c>
      <c r="J30" s="28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8">
        <f t="shared" si="0"/>
        <v>30000</v>
      </c>
    </row>
    <row r="31" spans="1:16" ht="25.5">
      <c r="A31" s="11" t="s">
        <v>71</v>
      </c>
      <c r="B31" s="11" t="s">
        <v>73</v>
      </c>
      <c r="C31" s="12" t="s">
        <v>72</v>
      </c>
      <c r="D31" s="13" t="s">
        <v>74</v>
      </c>
      <c r="E31" s="28">
        <f t="shared" si="1"/>
        <v>310000</v>
      </c>
      <c r="F31" s="29">
        <v>310000</v>
      </c>
      <c r="G31" s="29">
        <v>0</v>
      </c>
      <c r="H31" s="29">
        <v>0</v>
      </c>
      <c r="I31" s="29">
        <v>0</v>
      </c>
      <c r="J31" s="28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8">
        <f t="shared" si="0"/>
        <v>310000</v>
      </c>
    </row>
    <row r="32" spans="1:16">
      <c r="A32" s="11" t="s">
        <v>75</v>
      </c>
      <c r="B32" s="11" t="s">
        <v>77</v>
      </c>
      <c r="C32" s="12" t="s">
        <v>76</v>
      </c>
      <c r="D32" s="13" t="s">
        <v>78</v>
      </c>
      <c r="E32" s="28">
        <f t="shared" si="1"/>
        <v>193655</v>
      </c>
      <c r="F32" s="29">
        <v>193655</v>
      </c>
      <c r="G32" s="29">
        <v>155538</v>
      </c>
      <c r="H32" s="29">
        <v>25500</v>
      </c>
      <c r="I32" s="29">
        <v>0</v>
      </c>
      <c r="J32" s="28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8">
        <f t="shared" si="0"/>
        <v>193655</v>
      </c>
    </row>
    <row r="33" spans="1:16" ht="38.25">
      <c r="A33" s="11" t="s">
        <v>79</v>
      </c>
      <c r="B33" s="11" t="s">
        <v>81</v>
      </c>
      <c r="C33" s="12" t="s">
        <v>80</v>
      </c>
      <c r="D33" s="13" t="s">
        <v>82</v>
      </c>
      <c r="E33" s="28">
        <f t="shared" si="1"/>
        <v>808615</v>
      </c>
      <c r="F33" s="29">
        <v>808615</v>
      </c>
      <c r="G33" s="29">
        <v>777055</v>
      </c>
      <c r="H33" s="29">
        <v>11000</v>
      </c>
      <c r="I33" s="29">
        <v>0</v>
      </c>
      <c r="J33" s="28">
        <v>100000</v>
      </c>
      <c r="K33" s="29">
        <v>100000</v>
      </c>
      <c r="L33" s="29">
        <v>0</v>
      </c>
      <c r="M33" s="29">
        <v>0</v>
      </c>
      <c r="N33" s="29">
        <v>0</v>
      </c>
      <c r="O33" s="29">
        <v>0</v>
      </c>
      <c r="P33" s="28">
        <f t="shared" si="0"/>
        <v>908615</v>
      </c>
    </row>
    <row r="34" spans="1:16" ht="51">
      <c r="A34" s="11" t="s">
        <v>84</v>
      </c>
      <c r="B34" s="11" t="s">
        <v>85</v>
      </c>
      <c r="C34" s="12" t="s">
        <v>83</v>
      </c>
      <c r="D34" s="13" t="s">
        <v>86</v>
      </c>
      <c r="E34" s="28">
        <f t="shared" si="1"/>
        <v>73440</v>
      </c>
      <c r="F34" s="29">
        <v>73440</v>
      </c>
      <c r="G34" s="29">
        <v>63440</v>
      </c>
      <c r="H34" s="29">
        <v>0</v>
      </c>
      <c r="I34" s="29">
        <v>0</v>
      </c>
      <c r="J34" s="28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8">
        <f t="shared" si="0"/>
        <v>73440</v>
      </c>
    </row>
    <row r="35" spans="1:16" ht="25.5">
      <c r="A35" s="11" t="s">
        <v>87</v>
      </c>
      <c r="B35" s="11" t="s">
        <v>89</v>
      </c>
      <c r="C35" s="12" t="s">
        <v>88</v>
      </c>
      <c r="D35" s="13" t="s">
        <v>90</v>
      </c>
      <c r="E35" s="28">
        <f t="shared" si="1"/>
        <v>276332</v>
      </c>
      <c r="F35" s="29">
        <v>276332</v>
      </c>
      <c r="G35" s="29">
        <v>0</v>
      </c>
      <c r="H35" s="29">
        <v>0</v>
      </c>
      <c r="I35" s="29">
        <v>0</v>
      </c>
      <c r="J35" s="28">
        <v>21000</v>
      </c>
      <c r="K35" s="29">
        <v>21000</v>
      </c>
      <c r="L35" s="29"/>
      <c r="M35" s="29">
        <v>0</v>
      </c>
      <c r="N35" s="29">
        <v>0</v>
      </c>
      <c r="O35" s="29">
        <v>0</v>
      </c>
      <c r="P35" s="28">
        <f t="shared" si="0"/>
        <v>297332</v>
      </c>
    </row>
    <row r="36" spans="1:16">
      <c r="A36" s="11" t="s">
        <v>91</v>
      </c>
      <c r="B36" s="11" t="s">
        <v>92</v>
      </c>
      <c r="C36" s="12" t="s">
        <v>88</v>
      </c>
      <c r="D36" s="13" t="s">
        <v>93</v>
      </c>
      <c r="E36" s="28">
        <f t="shared" si="1"/>
        <v>832982</v>
      </c>
      <c r="F36" s="29">
        <f>705870+127112</f>
        <v>832982</v>
      </c>
      <c r="G36" s="29">
        <v>0</v>
      </c>
      <c r="H36" s="29">
        <v>150870</v>
      </c>
      <c r="I36" s="29">
        <v>0</v>
      </c>
      <c r="J36" s="28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8">
        <f t="shared" si="0"/>
        <v>832982</v>
      </c>
    </row>
    <row r="37" spans="1:16">
      <c r="A37" s="11" t="s">
        <v>95</v>
      </c>
      <c r="B37" s="11" t="s">
        <v>96</v>
      </c>
      <c r="C37" s="12" t="s">
        <v>94</v>
      </c>
      <c r="D37" s="13" t="s">
        <v>97</v>
      </c>
      <c r="E37" s="28">
        <f t="shared" si="1"/>
        <v>5000</v>
      </c>
      <c r="F37" s="29">
        <v>5000</v>
      </c>
      <c r="G37" s="29">
        <v>0</v>
      </c>
      <c r="H37" s="29">
        <v>0</v>
      </c>
      <c r="I37" s="29">
        <v>0</v>
      </c>
      <c r="J37" s="28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8">
        <f t="shared" si="0"/>
        <v>5000</v>
      </c>
    </row>
    <row r="38" spans="1:16">
      <c r="A38" s="11" t="s">
        <v>98</v>
      </c>
      <c r="B38" s="11" t="s">
        <v>100</v>
      </c>
      <c r="C38" s="12" t="s">
        <v>99</v>
      </c>
      <c r="D38" s="13" t="s">
        <v>101</v>
      </c>
      <c r="E38" s="28"/>
      <c r="F38" s="29"/>
      <c r="G38" s="29">
        <v>0</v>
      </c>
      <c r="H38" s="29">
        <v>0</v>
      </c>
      <c r="I38" s="29">
        <v>0</v>
      </c>
      <c r="J38" s="28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8">
        <f t="shared" si="0"/>
        <v>0</v>
      </c>
    </row>
    <row r="39" spans="1:16" ht="38.25">
      <c r="A39" s="11" t="s">
        <v>102</v>
      </c>
      <c r="B39" s="11" t="s">
        <v>104</v>
      </c>
      <c r="C39" s="12" t="s">
        <v>103</v>
      </c>
      <c r="D39" s="13" t="s">
        <v>105</v>
      </c>
      <c r="E39" s="28"/>
      <c r="F39" s="29"/>
      <c r="G39" s="29">
        <v>0</v>
      </c>
      <c r="H39" s="29">
        <v>0</v>
      </c>
      <c r="I39" s="29">
        <v>0</v>
      </c>
      <c r="J39" s="28">
        <v>1187830</v>
      </c>
      <c r="K39" s="29">
        <v>1187830</v>
      </c>
      <c r="L39" s="29"/>
      <c r="M39" s="29">
        <v>0</v>
      </c>
      <c r="N39" s="29">
        <v>0</v>
      </c>
      <c r="O39" s="29">
        <v>0</v>
      </c>
      <c r="P39" s="28">
        <f t="shared" si="0"/>
        <v>1187830</v>
      </c>
    </row>
    <row r="40" spans="1:16" ht="25.5">
      <c r="A40" s="11" t="s">
        <v>106</v>
      </c>
      <c r="B40" s="11" t="s">
        <v>107</v>
      </c>
      <c r="C40" s="12" t="s">
        <v>103</v>
      </c>
      <c r="D40" s="13" t="s">
        <v>108</v>
      </c>
      <c r="E40" s="28">
        <f t="shared" si="1"/>
        <v>3743</v>
      </c>
      <c r="F40" s="29">
        <v>3743</v>
      </c>
      <c r="G40" s="29">
        <v>0</v>
      </c>
      <c r="H40" s="29">
        <v>0</v>
      </c>
      <c r="I40" s="29">
        <v>0</v>
      </c>
      <c r="J40" s="28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8">
        <f t="shared" si="0"/>
        <v>3743</v>
      </c>
    </row>
    <row r="41" spans="1:16" ht="25.5">
      <c r="A41" s="11" t="s">
        <v>109</v>
      </c>
      <c r="B41" s="11" t="s">
        <v>111</v>
      </c>
      <c r="C41" s="12" t="s">
        <v>110</v>
      </c>
      <c r="D41" s="13" t="s">
        <v>112</v>
      </c>
      <c r="E41" s="28">
        <f t="shared" si="1"/>
        <v>20000</v>
      </c>
      <c r="F41" s="29">
        <v>20000</v>
      </c>
      <c r="G41" s="29">
        <v>0</v>
      </c>
      <c r="H41" s="29">
        <v>0</v>
      </c>
      <c r="I41" s="29">
        <v>0</v>
      </c>
      <c r="J41" s="28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8">
        <f t="shared" si="0"/>
        <v>20000</v>
      </c>
    </row>
    <row r="42" spans="1:16" ht="25.5">
      <c r="A42" s="11" t="s">
        <v>113</v>
      </c>
      <c r="B42" s="11" t="s">
        <v>115</v>
      </c>
      <c r="C42" s="12" t="s">
        <v>114</v>
      </c>
      <c r="D42" s="13" t="s">
        <v>116</v>
      </c>
      <c r="E42" s="28"/>
      <c r="F42" s="29"/>
      <c r="G42" s="29">
        <v>0</v>
      </c>
      <c r="H42" s="29">
        <v>0</v>
      </c>
      <c r="I42" s="29">
        <v>0</v>
      </c>
      <c r="J42" s="28">
        <v>65000</v>
      </c>
      <c r="K42" s="29">
        <v>0</v>
      </c>
      <c r="L42" s="29">
        <v>65000</v>
      </c>
      <c r="M42" s="29">
        <v>0</v>
      </c>
      <c r="N42" s="29">
        <v>0</v>
      </c>
      <c r="O42" s="29">
        <v>0</v>
      </c>
      <c r="P42" s="28">
        <f t="shared" si="0"/>
        <v>65000</v>
      </c>
    </row>
    <row r="43" spans="1:16">
      <c r="A43" s="11" t="s">
        <v>117</v>
      </c>
      <c r="B43" s="11" t="s">
        <v>118</v>
      </c>
      <c r="C43" s="12" t="s">
        <v>25</v>
      </c>
      <c r="D43" s="13" t="s">
        <v>119</v>
      </c>
      <c r="E43" s="28">
        <v>80000</v>
      </c>
      <c r="F43" s="29">
        <v>0</v>
      </c>
      <c r="G43" s="29">
        <v>0</v>
      </c>
      <c r="H43" s="29">
        <v>0</v>
      </c>
      <c r="I43" s="29">
        <v>0</v>
      </c>
      <c r="J43" s="28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8">
        <f t="shared" si="0"/>
        <v>80000</v>
      </c>
    </row>
    <row r="44" spans="1:16">
      <c r="A44" s="11" t="s">
        <v>120</v>
      </c>
      <c r="B44" s="11" t="s">
        <v>121</v>
      </c>
      <c r="C44" s="12" t="s">
        <v>26</v>
      </c>
      <c r="D44" s="13" t="s">
        <v>122</v>
      </c>
      <c r="E44" s="28">
        <f t="shared" si="1"/>
        <v>1629800</v>
      </c>
      <c r="F44" s="29">
        <v>1629800</v>
      </c>
      <c r="G44" s="29">
        <v>0</v>
      </c>
      <c r="H44" s="29">
        <v>0</v>
      </c>
      <c r="I44" s="29">
        <v>0</v>
      </c>
      <c r="J44" s="28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8">
        <f t="shared" si="0"/>
        <v>1629800</v>
      </c>
    </row>
    <row r="45" spans="1:16">
      <c r="A45" s="11" t="s">
        <v>123</v>
      </c>
      <c r="B45" s="11" t="s">
        <v>124</v>
      </c>
      <c r="C45" s="12" t="s">
        <v>26</v>
      </c>
      <c r="D45" s="13" t="s">
        <v>125</v>
      </c>
      <c r="E45" s="28">
        <f t="shared" si="1"/>
        <v>69553.75</v>
      </c>
      <c r="F45" s="29">
        <v>69553.75</v>
      </c>
      <c r="G45" s="29">
        <v>0</v>
      </c>
      <c r="H45" s="29">
        <v>0</v>
      </c>
      <c r="I45" s="29">
        <v>0</v>
      </c>
      <c r="J45" s="28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8">
        <f t="shared" si="0"/>
        <v>69553.75</v>
      </c>
    </row>
    <row r="46" spans="1:16">
      <c r="A46" s="15" t="s">
        <v>126</v>
      </c>
      <c r="B46" s="15" t="s">
        <v>126</v>
      </c>
      <c r="C46" s="16" t="s">
        <v>126</v>
      </c>
      <c r="D46" s="9" t="s">
        <v>127</v>
      </c>
      <c r="E46" s="26">
        <f>SUM(E16:E45)</f>
        <v>41658484.960000001</v>
      </c>
      <c r="F46" s="26">
        <f>SUM(F16:F45)</f>
        <v>41578484.960000001</v>
      </c>
      <c r="G46" s="26">
        <f>SUM(G16:G45)</f>
        <v>31729331.359999999</v>
      </c>
      <c r="H46" s="26">
        <f>SUM(H16:H45)</f>
        <v>2892141.2</v>
      </c>
      <c r="I46" s="26">
        <v>0</v>
      </c>
      <c r="J46" s="26">
        <f>SUM(J16:J45)</f>
        <v>2281495</v>
      </c>
      <c r="K46" s="26">
        <f>SUM(K16:K45)</f>
        <v>1316830</v>
      </c>
      <c r="L46" s="26">
        <f>SUM(L16:L45)</f>
        <v>964665</v>
      </c>
      <c r="M46" s="26">
        <f t="shared" ref="M46:O46" si="2">SUM(M16:M45)</f>
        <v>0</v>
      </c>
      <c r="N46" s="26">
        <f t="shared" si="2"/>
        <v>0</v>
      </c>
      <c r="O46" s="26">
        <f t="shared" si="2"/>
        <v>0</v>
      </c>
      <c r="P46" s="26">
        <f>J46+E46</f>
        <v>43939979.960000001</v>
      </c>
    </row>
    <row r="49" spans="2:9">
      <c r="B49" s="3"/>
      <c r="I49" s="3"/>
    </row>
  </sheetData>
  <mergeCells count="23">
    <mergeCell ref="O10:O12"/>
    <mergeCell ref="P9:P12"/>
    <mergeCell ref="M3:P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41" right="0.19685039370078741" top="0" bottom="0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2020-12-03T11:52:43Z</cp:lastPrinted>
  <dcterms:created xsi:type="dcterms:W3CDTF">2020-11-24T06:54:11Z</dcterms:created>
  <dcterms:modified xsi:type="dcterms:W3CDTF">2020-12-03T11:59:10Z</dcterms:modified>
</cp:coreProperties>
</file>